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8_{67A4F38F-DF61-4CA7-A7DF-38F621942B50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 001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'OVN 001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'OVN 001 Naklady'!$A$1:$W$43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33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G19" i="12"/>
  <c r="M19" i="12" s="1"/>
  <c r="M18" i="12" s="1"/>
  <c r="I19" i="12"/>
  <c r="I18" i="12" s="1"/>
  <c r="K19" i="12"/>
  <c r="K18" i="12" s="1"/>
  <c r="O19" i="12"/>
  <c r="O18" i="12" s="1"/>
  <c r="Q19" i="12"/>
  <c r="Q18" i="12" s="1"/>
  <c r="V19" i="12"/>
  <c r="G20" i="12"/>
  <c r="M20" i="12" s="1"/>
  <c r="I20" i="12"/>
  <c r="K20" i="12"/>
  <c r="O20" i="12"/>
  <c r="Q20" i="12"/>
  <c r="V20" i="12"/>
  <c r="V18" i="12" s="1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AE33" i="12"/>
  <c r="AF33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A23" i="1" l="1"/>
  <c r="A24" i="1" s="1"/>
  <c r="G24" i="1" s="1"/>
  <c r="A27" i="1" s="1"/>
  <c r="A29" i="1" s="1"/>
  <c r="G29" i="1" s="1"/>
  <c r="G27" i="1" s="1"/>
  <c r="G28" i="1"/>
  <c r="J49" i="1"/>
  <c r="J51" i="1" s="1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40" i="1" l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<sst xmlns="http://schemas.openxmlformats.org/spreadsheetml/2006/main" count="254" uniqueCount="138">
  <si>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</si>
  <si>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</si>
  <si>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</si>
  <si>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</si>
  <si>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</si>
  <si>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</si>
  <si>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</si>
  <si>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</si>
  <si>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</si>
  <si>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</si>
  <si>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</si>
  <si>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</si>
  <si>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</si>
  <si>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</si>
  <si>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</si>
  <si>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</si>
  <si>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</si>
  <si>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</si>
  <si>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</si>
  <si>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</si>
  <si>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</si>
  <si>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</si>
  <si>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</si>
  <si>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</si>
  <si>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</si>
  <si>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</si>
  <si>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</si>
  <si>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</si>
  <si>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</si>
  <si>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</si>
  <si>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</si>
  <si>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</si>
  <si>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</si>
  <si>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</si>
  <si>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</si>
  <si>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</si>
  <si>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</si>
  <si>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</si>
  <si>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</si>
  <si>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</si>
  <si>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</si>
  <si>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</si>
  <si>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</si>
  <si>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</si>
  <si>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Ostatní a vedlejší náklady</t>
  </si>
  <si>
    <t>OVN</t>
  </si>
  <si>
    <t>Objekt:</t>
  </si>
  <si>
    <t>Rozpočet:</t>
  </si>
  <si>
    <t>Z 18-204-1</t>
  </si>
  <si>
    <t>Rekonstrukce kotelny v objektu SKM, Sladkého 13, Brno</t>
  </si>
  <si>
    <t>Stavba</t>
  </si>
  <si>
    <t>Celkem za stavbu</t>
  </si>
  <si>
    <t>CZK</t>
  </si>
  <si>
    <t>Rekapitulace dílů</t>
  </si>
  <si>
    <t>Typ dílu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</si>
  <si>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</si>
  <si>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</si>
  <si>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</si>
  <si>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</si>
  <si>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</si>
  <si>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</si>
  <si>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</si>
  <si>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</si>
  <si>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</si>
  <si>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</si>
  <si>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</si>
  <si>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</si>
  <si>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</si>
  <si>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</si>
  <si>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</si>
  <si>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</si>
  <si>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</si>
  <si>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</si>
  <si>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</si>
  <si>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</si>
  <si>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</si>
  <si>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</si>
  <si>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</si>
  <si>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</si>
  <si>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</si>
  <si>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</si>
  <si>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</si>
  <si>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</si>
  <si>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</si>
  <si>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</si>
  <si>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</si>
  <si>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</si>
  <si>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18/ I</t>
  </si>
  <si>
    <t>Kalkul</t>
  </si>
  <si>
    <t>POL99_2</t>
  </si>
  <si>
    <t>005111021R</t>
  </si>
  <si>
    <t>Vytyčení inženýrských sítí</t>
  </si>
  <si>
    <t>005121 R</t>
  </si>
  <si>
    <t>Zařízení staveniště</t>
  </si>
  <si>
    <t>005122 R</t>
  </si>
  <si>
    <t>Provozní vlivy</t>
  </si>
  <si>
    <t>POL99_1</t>
  </si>
  <si>
    <t>005124010R</t>
  </si>
  <si>
    <t>Koordinační činnost</t>
  </si>
  <si>
    <t>005124020R</t>
  </si>
  <si>
    <t>Autorský dozor</t>
  </si>
  <si>
    <t>1x týdně po dobu výstavby. Přímá účast na stavbě nebo vzdálená kontrolní a konzultační činnost.</t>
  </si>
  <si>
    <t>POP</t>
  </si>
  <si>
    <t>004111021RXY</t>
  </si>
  <si>
    <t>Vypracování dodavatelské dokumentace</t>
  </si>
  <si>
    <t>Vlastní</t>
  </si>
  <si>
    <t>rozvaděče, kladečský plán</t>
  </si>
  <si>
    <t>005211010R</t>
  </si>
  <si>
    <t>Předání a převzetí staveniště</t>
  </si>
  <si>
    <t>POL99_8</t>
  </si>
  <si>
    <t>005211020R</t>
  </si>
  <si>
    <t>Ochrana stávajících inženýrských sítí na staveništ</t>
  </si>
  <si>
    <t>005211080R</t>
  </si>
  <si>
    <t>Bezpečnostní a hygienická opatření na staveništi , požární dohled</t>
  </si>
  <si>
    <t>005231010R</t>
  </si>
  <si>
    <t>Revize tlakových nádob, elektro</t>
  </si>
  <si>
    <t>005231040R</t>
  </si>
  <si>
    <t>Provozní řády</t>
  </si>
  <si>
    <t>kotelna, OPS</t>
  </si>
  <si>
    <t>005231020R</t>
  </si>
  <si>
    <t>Individuální a komplexní vyzkoušení</t>
  </si>
  <si>
    <t>00524 R</t>
  </si>
  <si>
    <t>Předání a převzetí díla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</si>
  <si>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</si>
  <si>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</si>
  <si>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</si>
  <si>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</si>
  <si>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005261010R</t>
  </si>
  <si>
    <t>Pojištění dodavatele a pojištění díla</t>
  </si>
  <si>
    <t>005211080RXY</t>
  </si>
  <si>
    <t>Provizorní elektro ohřevy teplé vody, vč. připojení</t>
  </si>
  <si>
    <t>00523  RXY</t>
  </si>
  <si>
    <t>Topná zkouška</t>
  </si>
  <si>
    <t xml:space="preserve">hod 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</si>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</sst>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</sheetData>
  <sheetProtection password="C78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26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45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2444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SUMIF(F49:F50,A16,I49:I50)+SUMIF(F49:F50,"PSU",I49:I50)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SUMIF(F49:F50,A17,I49:I50)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SUMIF(F49:F50,A18,I49:I50)</f>
        <v>0</v>
      </c>
      <c r="J18" s="88"/>
    </row>
    <row r="19" spans="1:10" ht="23.25" customHeight="1" x14ac:dyDescent="0.2">
      <c r="A19" s="189" t="s">
        <v>55</v>
      </c>
      <c r="B19" s="57" t="s">
        <v>29</v>
      </c>
      <c r="C19" s="58"/>
      <c r="D19" s="59"/>
      <c r="E19" s="86"/>
      <c r="F19" s="87"/>
      <c r="G19" s="86"/>
      <c r="H19" s="87"/>
      <c r="I19" s="86">
        <f>SUMIF(F49:F50,A19,I49:I50)</f>
        <v>0</v>
      </c>
      <c r="J19" s="88"/>
    </row>
    <row r="20" spans="1:10" ht="23.25" customHeight="1" x14ac:dyDescent="0.2">
      <c r="A20" s="189" t="s">
        <v>56</v>
      </c>
      <c r="B20" s="57" t="s">
        <v>30</v>
      </c>
      <c r="C20" s="58"/>
      <c r="D20" s="59"/>
      <c r="E20" s="86"/>
      <c r="F20" s="87"/>
      <c r="G20" s="86"/>
      <c r="H20" s="87"/>
      <c r="I20" s="86">
        <f>SUMIF(F49:F50,A20,I49:I50)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'OVN 001 Naklady'!AE33</f>
        <v>0</v>
      </c>
      <c r="G39" s="145">
        <f>'OVN 001 Naklady'!AF33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45</v>
      </c>
      <c r="C40" s="149" t="s">
        <v>44</v>
      </c>
      <c r="D40" s="150"/>
      <c r="E40" s="150"/>
      <c r="F40" s="151">
        <f>'OVN 001 Naklady'!AE33</f>
        <v>0</v>
      </c>
      <c r="G40" s="152">
        <f>'OVN 001 Naklady'!AF33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'OVN 001 Naklady'!AE33</f>
        <v>0</v>
      </c>
      <c r="G41" s="146">
        <f>'OVN 001 Naklady'!AF33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54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29</v>
      </c>
      <c r="D49" s="180"/>
      <c r="E49" s="180"/>
      <c r="F49" s="185" t="s">
        <v>55</v>
      </c>
      <c r="G49" s="186"/>
      <c r="H49" s="186"/>
      <c r="I49" s="186">
        <f>'OVN 001 Naklady'!G8</f>
        <v>0</v>
      </c>
      <c r="J49" s="183" t="str">
        <f>IF(I51=0,"",I49/I51*100)</f>
        <v/>
      </c>
    </row>
    <row r="50" spans="1:10" ht="25.5" customHeight="1" x14ac:dyDescent="0.2">
      <c r="A50" s="173"/>
      <c r="B50" s="178" t="s">
        <v>56</v>
      </c>
      <c r="C50" s="179" t="s">
        <v>30</v>
      </c>
      <c r="D50" s="180"/>
      <c r="E50" s="180"/>
      <c r="F50" s="185" t="s">
        <v>56</v>
      </c>
      <c r="G50" s="186"/>
      <c r="H50" s="186"/>
      <c r="I50" s="186">
        <f>'OVN 001 Naklady'!G18</f>
        <v>0</v>
      </c>
      <c r="J50" s="183" t="str">
        <f>IF(I51=0,"",I50/I51*100)</f>
        <v/>
      </c>
    </row>
    <row r="51" spans="1:10" ht="25.5" customHeight="1" x14ac:dyDescent="0.2">
      <c r="A51" s="174"/>
      <c r="B51" s="181" t="s">
        <v>1</v>
      </c>
      <c r="C51" s="181"/>
      <c r="D51" s="182"/>
      <c r="E51" s="182"/>
      <c r="F51" s="187"/>
      <c r="G51" s="188"/>
      <c r="H51" s="188"/>
      <c r="I51" s="188">
        <f>SUM(I49:I50)</f>
        <v>0</v>
      </c>
      <c r="J51" s="184">
        <f>SUM(J49:J50)</f>
        <v>0</v>
      </c>
    </row>
    <row r="52" spans="1:10" x14ac:dyDescent="0.2">
      <c r="F52" s="129"/>
      <c r="G52" s="128"/>
      <c r="H52" s="129"/>
      <c r="I52" s="128"/>
      <c r="J52" s="130"/>
    </row>
    <row r="53" spans="1:10" x14ac:dyDescent="0.2">
      <c r="F53" s="129"/>
      <c r="G53" s="128"/>
      <c r="H53" s="129"/>
      <c r="I53" s="128"/>
      <c r="J53" s="130"/>
    </row>
    <row r="54" spans="1:10" x14ac:dyDescent="0.2">
      <c r="F54" s="129"/>
      <c r="G54" s="128"/>
      <c r="H54" s="129"/>
      <c r="I54" s="128"/>
      <c r="J54" s="130"/>
    </row>
  </sheetData>
  <sheetProtection password="C78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78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B9BBE-A620-465F-82DF-B08D46F8FEE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57</v>
      </c>
    </row>
    <row r="2" spans="1:60" ht="24.95" customHeight="1" x14ac:dyDescent="0.2">
      <c r="A2" s="192" t="s">
        <v>8</v>
      </c>
      <c r="B2" s="77" t="s">
        <v>48</v>
      </c>
      <c r="C2" s="195" t="s">
        <v>49</v>
      </c>
      <c r="D2" s="193"/>
      <c r="E2" s="193"/>
      <c r="F2" s="193"/>
      <c r="G2" s="194"/>
      <c r="AG2" t="s">
        <v>58</v>
      </c>
    </row>
    <row r="3" spans="1:60" ht="24.95" customHeight="1" x14ac:dyDescent="0.2">
      <c r="A3" s="192" t="s">
        <v>9</v>
      </c>
      <c r="B3" s="77" t="s">
        <v>45</v>
      </c>
      <c r="C3" s="195" t="s">
        <v>44</v>
      </c>
      <c r="D3" s="193"/>
      <c r="E3" s="193"/>
      <c r="F3" s="193"/>
      <c r="G3" s="194"/>
      <c r="AC3" s="127" t="s">
        <v>59</v>
      </c>
      <c r="AG3" t="s">
        <v>60</v>
      </c>
    </row>
    <row r="4" spans="1:60" ht="24.95" customHeight="1" x14ac:dyDescent="0.2">
      <c r="A4" s="196" t="s">
        <v>10</v>
      </c>
      <c r="B4" s="197" t="s">
        <v>43</v>
      </c>
      <c r="C4" s="198" t="s">
        <v>44</v>
      </c>
      <c r="D4" s="199"/>
      <c r="E4" s="199"/>
      <c r="F4" s="199"/>
      <c r="G4" s="200"/>
      <c r="AG4" t="s">
        <v>61</v>
      </c>
    </row>
    <row r="5" spans="1:60" x14ac:dyDescent="0.2">
      <c r="D5" s="190"/>
    </row>
    <row r="6" spans="1:60" ht="38.25" x14ac:dyDescent="0.2">
      <c r="A6" s="202" t="s">
        <v>62</v>
      </c>
      <c r="B6" s="204" t="s">
        <v>63</v>
      </c>
      <c r="C6" s="204" t="s">
        <v>64</v>
      </c>
      <c r="D6" s="203" t="s">
        <v>65</v>
      </c>
      <c r="E6" s="202" t="s">
        <v>66</v>
      </c>
      <c r="F6" s="201" t="s">
        <v>67</v>
      </c>
      <c r="G6" s="202" t="s">
        <v>31</v>
      </c>
      <c r="H6" s="205" t="s">
        <v>32</v>
      </c>
      <c r="I6" s="205" t="s">
        <v>68</v>
      </c>
      <c r="J6" s="205" t="s">
        <v>33</v>
      </c>
      <c r="K6" s="205" t="s">
        <v>69</v>
      </c>
      <c r="L6" s="205" t="s">
        <v>70</v>
      </c>
      <c r="M6" s="205" t="s">
        <v>71</v>
      </c>
      <c r="N6" s="205" t="s">
        <v>72</v>
      </c>
      <c r="O6" s="205" t="s">
        <v>73</v>
      </c>
      <c r="P6" s="205" t="s">
        <v>74</v>
      </c>
      <c r="Q6" s="205" t="s">
        <v>75</v>
      </c>
      <c r="R6" s="205" t="s">
        <v>76</v>
      </c>
      <c r="S6" s="205" t="s">
        <v>77</v>
      </c>
      <c r="T6" s="205" t="s">
        <v>78</v>
      </c>
      <c r="U6" s="205" t="s">
        <v>79</v>
      </c>
      <c r="V6" s="205" t="s">
        <v>80</v>
      </c>
      <c r="W6" s="205" t="s">
        <v>81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8" t="s">
        <v>82</v>
      </c>
      <c r="B8" s="229" t="s">
        <v>55</v>
      </c>
      <c r="C8" s="248" t="s">
        <v>29</v>
      </c>
      <c r="D8" s="230"/>
      <c r="E8" s="231"/>
      <c r="F8" s="232"/>
      <c r="G8" s="233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7"/>
      <c r="O8" s="227">
        <f>SUM(O9:O17)</f>
        <v>0</v>
      </c>
      <c r="P8" s="227"/>
      <c r="Q8" s="227">
        <f>SUM(Q9:Q17)</f>
        <v>0</v>
      </c>
      <c r="R8" s="227"/>
      <c r="S8" s="227"/>
      <c r="T8" s="227"/>
      <c r="U8" s="227"/>
      <c r="V8" s="227">
        <f>SUM(V9:V17)</f>
        <v>0</v>
      </c>
      <c r="W8" s="227"/>
      <c r="AG8" t="s">
        <v>83</v>
      </c>
    </row>
    <row r="9" spans="1:60" outlineLevel="1" x14ac:dyDescent="0.2">
      <c r="A9" s="240">
        <v>1</v>
      </c>
      <c r="B9" s="241" t="s">
        <v>84</v>
      </c>
      <c r="C9" s="249" t="s">
        <v>85</v>
      </c>
      <c r="D9" s="242" t="s">
        <v>86</v>
      </c>
      <c r="E9" s="243">
        <v>1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87</v>
      </c>
      <c r="T9" s="225" t="s">
        <v>88</v>
      </c>
      <c r="U9" s="225">
        <v>0</v>
      </c>
      <c r="V9" s="225">
        <f>ROUND(E9*U9,2)</f>
        <v>0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89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40">
        <v>2</v>
      </c>
      <c r="B10" s="241" t="s">
        <v>90</v>
      </c>
      <c r="C10" s="249" t="s">
        <v>91</v>
      </c>
      <c r="D10" s="242" t="s">
        <v>86</v>
      </c>
      <c r="E10" s="243">
        <v>1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87</v>
      </c>
      <c r="T10" s="225" t="s">
        <v>88</v>
      </c>
      <c r="U10" s="225">
        <v>0</v>
      </c>
      <c r="V10" s="225">
        <f>ROUND(E10*U10,2)</f>
        <v>0</v>
      </c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89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40">
        <v>3</v>
      </c>
      <c r="B11" s="241" t="s">
        <v>92</v>
      </c>
      <c r="C11" s="249" t="s">
        <v>93</v>
      </c>
      <c r="D11" s="242" t="s">
        <v>86</v>
      </c>
      <c r="E11" s="243">
        <v>1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87</v>
      </c>
      <c r="T11" s="225" t="s">
        <v>88</v>
      </c>
      <c r="U11" s="225">
        <v>0</v>
      </c>
      <c r="V11" s="225">
        <f>ROUND(E11*U11,2)</f>
        <v>0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89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40">
        <v>4</v>
      </c>
      <c r="B12" s="241" t="s">
        <v>94</v>
      </c>
      <c r="C12" s="249" t="s">
        <v>95</v>
      </c>
      <c r="D12" s="242" t="s">
        <v>86</v>
      </c>
      <c r="E12" s="243">
        <v>1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87</v>
      </c>
      <c r="T12" s="225" t="s">
        <v>88</v>
      </c>
      <c r="U12" s="225">
        <v>0</v>
      </c>
      <c r="V12" s="225">
        <f>ROUND(E12*U12,2)</f>
        <v>0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96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40">
        <v>5</v>
      </c>
      <c r="B13" s="241" t="s">
        <v>97</v>
      </c>
      <c r="C13" s="249" t="s">
        <v>98</v>
      </c>
      <c r="D13" s="242" t="s">
        <v>86</v>
      </c>
      <c r="E13" s="243">
        <v>1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5"/>
      <c r="S13" s="225" t="s">
        <v>87</v>
      </c>
      <c r="T13" s="225" t="s">
        <v>88</v>
      </c>
      <c r="U13" s="225">
        <v>0</v>
      </c>
      <c r="V13" s="225">
        <f>ROUND(E13*U13,2)</f>
        <v>0</v>
      </c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89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34">
        <v>6</v>
      </c>
      <c r="B14" s="235" t="s">
        <v>99</v>
      </c>
      <c r="C14" s="250" t="s">
        <v>100</v>
      </c>
      <c r="D14" s="236" t="s">
        <v>86</v>
      </c>
      <c r="E14" s="237">
        <v>1</v>
      </c>
      <c r="F14" s="238"/>
      <c r="G14" s="239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0</v>
      </c>
      <c r="O14" s="225">
        <f>ROUND(E14*N14,2)</f>
        <v>0</v>
      </c>
      <c r="P14" s="225">
        <v>0</v>
      </c>
      <c r="Q14" s="225">
        <f>ROUND(E14*P14,2)</f>
        <v>0</v>
      </c>
      <c r="R14" s="225"/>
      <c r="S14" s="225" t="s">
        <v>87</v>
      </c>
      <c r="T14" s="225" t="s">
        <v>88</v>
      </c>
      <c r="U14" s="225">
        <v>0</v>
      </c>
      <c r="V14" s="225">
        <f>ROUND(E14*U14,2)</f>
        <v>0</v>
      </c>
      <c r="W14" s="22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89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23"/>
      <c r="B15" s="224"/>
      <c r="C15" s="251" t="s">
        <v>101</v>
      </c>
      <c r="D15" s="246"/>
      <c r="E15" s="246"/>
      <c r="F15" s="246"/>
      <c r="G15" s="246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102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34">
        <v>7</v>
      </c>
      <c r="B16" s="235" t="s">
        <v>103</v>
      </c>
      <c r="C16" s="250" t="s">
        <v>104</v>
      </c>
      <c r="D16" s="236" t="s">
        <v>86</v>
      </c>
      <c r="E16" s="237">
        <v>1</v>
      </c>
      <c r="F16" s="238"/>
      <c r="G16" s="239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0</v>
      </c>
      <c r="O16" s="225">
        <f>ROUND(E16*N16,2)</f>
        <v>0</v>
      </c>
      <c r="P16" s="225">
        <v>0</v>
      </c>
      <c r="Q16" s="225">
        <f>ROUND(E16*P16,2)</f>
        <v>0</v>
      </c>
      <c r="R16" s="225"/>
      <c r="S16" s="225" t="s">
        <v>105</v>
      </c>
      <c r="T16" s="225" t="s">
        <v>88</v>
      </c>
      <c r="U16" s="225">
        <v>0</v>
      </c>
      <c r="V16" s="225">
        <f>ROUND(E16*U16,2)</f>
        <v>0</v>
      </c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89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23"/>
      <c r="B17" s="224"/>
      <c r="C17" s="251" t="s">
        <v>106</v>
      </c>
      <c r="D17" s="246"/>
      <c r="E17" s="246"/>
      <c r="F17" s="246"/>
      <c r="G17" s="246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102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x14ac:dyDescent="0.2">
      <c r="A18" s="228" t="s">
        <v>82</v>
      </c>
      <c r="B18" s="229" t="s">
        <v>56</v>
      </c>
      <c r="C18" s="248" t="s">
        <v>30</v>
      </c>
      <c r="D18" s="230"/>
      <c r="E18" s="231"/>
      <c r="F18" s="232"/>
      <c r="G18" s="233">
        <f>SUMIF(AG19:AG31,"&lt;&gt;NOR",G19:G31)</f>
        <v>0</v>
      </c>
      <c r="H18" s="227"/>
      <c r="I18" s="227">
        <f>SUM(I19:I31)</f>
        <v>0</v>
      </c>
      <c r="J18" s="227"/>
      <c r="K18" s="227">
        <f>SUM(K19:K31)</f>
        <v>0</v>
      </c>
      <c r="L18" s="227"/>
      <c r="M18" s="227">
        <f>SUM(M19:M31)</f>
        <v>0</v>
      </c>
      <c r="N18" s="227"/>
      <c r="O18" s="227">
        <f>SUM(O19:O31)</f>
        <v>0</v>
      </c>
      <c r="P18" s="227"/>
      <c r="Q18" s="227">
        <f>SUM(Q19:Q31)</f>
        <v>0</v>
      </c>
      <c r="R18" s="227"/>
      <c r="S18" s="227"/>
      <c r="T18" s="227"/>
      <c r="U18" s="227"/>
      <c r="V18" s="227">
        <f>SUM(V19:V31)</f>
        <v>0</v>
      </c>
      <c r="W18" s="227"/>
      <c r="AG18" t="s">
        <v>83</v>
      </c>
    </row>
    <row r="19" spans="1:60" outlineLevel="1" x14ac:dyDescent="0.2">
      <c r="A19" s="240">
        <v>8</v>
      </c>
      <c r="B19" s="241" t="s">
        <v>107</v>
      </c>
      <c r="C19" s="249" t="s">
        <v>108</v>
      </c>
      <c r="D19" s="242" t="s">
        <v>86</v>
      </c>
      <c r="E19" s="243">
        <v>1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</v>
      </c>
      <c r="Q19" s="225">
        <f>ROUND(E19*P19,2)</f>
        <v>0</v>
      </c>
      <c r="R19" s="225"/>
      <c r="S19" s="225" t="s">
        <v>87</v>
      </c>
      <c r="T19" s="225" t="s">
        <v>88</v>
      </c>
      <c r="U19" s="225">
        <v>0</v>
      </c>
      <c r="V19" s="225">
        <f>ROUND(E19*U19,2)</f>
        <v>0</v>
      </c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109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40">
        <v>9</v>
      </c>
      <c r="B20" s="241" t="s">
        <v>110</v>
      </c>
      <c r="C20" s="249" t="s">
        <v>111</v>
      </c>
      <c r="D20" s="242" t="s">
        <v>86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87</v>
      </c>
      <c r="T20" s="225" t="s">
        <v>88</v>
      </c>
      <c r="U20" s="225">
        <v>0</v>
      </c>
      <c r="V20" s="225">
        <f>ROUND(E20*U20,2)</f>
        <v>0</v>
      </c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89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ht="22.5" outlineLevel="1" x14ac:dyDescent="0.2">
      <c r="A21" s="240">
        <v>10</v>
      </c>
      <c r="B21" s="241" t="s">
        <v>112</v>
      </c>
      <c r="C21" s="249" t="s">
        <v>113</v>
      </c>
      <c r="D21" s="242" t="s">
        <v>86</v>
      </c>
      <c r="E21" s="243">
        <v>1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87</v>
      </c>
      <c r="T21" s="225" t="s">
        <v>88</v>
      </c>
      <c r="U21" s="225">
        <v>0</v>
      </c>
      <c r="V21" s="225">
        <f>ROUND(E21*U21,2)</f>
        <v>0</v>
      </c>
      <c r="W21" s="22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89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40">
        <v>11</v>
      </c>
      <c r="B22" s="241" t="s">
        <v>114</v>
      </c>
      <c r="C22" s="249" t="s">
        <v>115</v>
      </c>
      <c r="D22" s="242" t="s">
        <v>86</v>
      </c>
      <c r="E22" s="243">
        <v>1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87</v>
      </c>
      <c r="T22" s="225" t="s">
        <v>88</v>
      </c>
      <c r="U22" s="225">
        <v>0</v>
      </c>
      <c r="V22" s="225">
        <f>ROUND(E22*U22,2)</f>
        <v>0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109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34">
        <v>12</v>
      </c>
      <c r="B23" s="235" t="s">
        <v>116</v>
      </c>
      <c r="C23" s="250" t="s">
        <v>117</v>
      </c>
      <c r="D23" s="236" t="s">
        <v>86</v>
      </c>
      <c r="E23" s="237">
        <v>1</v>
      </c>
      <c r="F23" s="238"/>
      <c r="G23" s="239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0</v>
      </c>
      <c r="O23" s="225">
        <f>ROUND(E23*N23,2)</f>
        <v>0</v>
      </c>
      <c r="P23" s="225">
        <v>0</v>
      </c>
      <c r="Q23" s="225">
        <f>ROUND(E23*P23,2)</f>
        <v>0</v>
      </c>
      <c r="R23" s="225"/>
      <c r="S23" s="225" t="s">
        <v>87</v>
      </c>
      <c r="T23" s="225" t="s">
        <v>88</v>
      </c>
      <c r="U23" s="225">
        <v>0</v>
      </c>
      <c r="V23" s="225">
        <f>ROUND(E23*U23,2)</f>
        <v>0</v>
      </c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89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23"/>
      <c r="B24" s="224"/>
      <c r="C24" s="251" t="s">
        <v>118</v>
      </c>
      <c r="D24" s="246"/>
      <c r="E24" s="246"/>
      <c r="F24" s="246"/>
      <c r="G24" s="246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102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40">
        <v>13</v>
      </c>
      <c r="B25" s="241" t="s">
        <v>119</v>
      </c>
      <c r="C25" s="249" t="s">
        <v>120</v>
      </c>
      <c r="D25" s="242" t="s">
        <v>86</v>
      </c>
      <c r="E25" s="243">
        <v>1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87</v>
      </c>
      <c r="T25" s="225" t="s">
        <v>88</v>
      </c>
      <c r="U25" s="225">
        <v>0</v>
      </c>
      <c r="V25" s="225">
        <f>ROUND(E25*U25,2)</f>
        <v>0</v>
      </c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89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40">
        <v>14</v>
      </c>
      <c r="B26" s="241" t="s">
        <v>121</v>
      </c>
      <c r="C26" s="249" t="s">
        <v>122</v>
      </c>
      <c r="D26" s="242" t="s">
        <v>86</v>
      </c>
      <c r="E26" s="243">
        <v>1</v>
      </c>
      <c r="F26" s="244"/>
      <c r="G26" s="245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87</v>
      </c>
      <c r="T26" s="225" t="s">
        <v>88</v>
      </c>
      <c r="U26" s="225">
        <v>0</v>
      </c>
      <c r="V26" s="225">
        <f>ROUND(E26*U26,2)</f>
        <v>0</v>
      </c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89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40">
        <v>15</v>
      </c>
      <c r="B27" s="241" t="s">
        <v>123</v>
      </c>
      <c r="C27" s="249" t="s">
        <v>124</v>
      </c>
      <c r="D27" s="242" t="s">
        <v>86</v>
      </c>
      <c r="E27" s="243">
        <v>1</v>
      </c>
      <c r="F27" s="244"/>
      <c r="G27" s="245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0</v>
      </c>
      <c r="O27" s="225">
        <f>ROUND(E27*N27,2)</f>
        <v>0</v>
      </c>
      <c r="P27" s="225">
        <v>0</v>
      </c>
      <c r="Q27" s="225">
        <f>ROUND(E27*P27,2)</f>
        <v>0</v>
      </c>
      <c r="R27" s="225"/>
      <c r="S27" s="225" t="s">
        <v>87</v>
      </c>
      <c r="T27" s="225" t="s">
        <v>88</v>
      </c>
      <c r="U27" s="225">
        <v>0</v>
      </c>
      <c r="V27" s="225">
        <f>ROUND(E27*U27,2)</f>
        <v>0</v>
      </c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109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40">
        <v>16</v>
      </c>
      <c r="B28" s="241" t="s">
        <v>125</v>
      </c>
      <c r="C28" s="249" t="s">
        <v>126</v>
      </c>
      <c r="D28" s="242" t="s">
        <v>86</v>
      </c>
      <c r="E28" s="243">
        <v>1</v>
      </c>
      <c r="F28" s="244"/>
      <c r="G28" s="245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21</v>
      </c>
      <c r="M28" s="225">
        <f>G28*(1+L28/100)</f>
        <v>0</v>
      </c>
      <c r="N28" s="225">
        <v>0</v>
      </c>
      <c r="O28" s="225">
        <f>ROUND(E28*N28,2)</f>
        <v>0</v>
      </c>
      <c r="P28" s="225">
        <v>0</v>
      </c>
      <c r="Q28" s="225">
        <f>ROUND(E28*P28,2)</f>
        <v>0</v>
      </c>
      <c r="R28" s="225"/>
      <c r="S28" s="225" t="s">
        <v>87</v>
      </c>
      <c r="T28" s="225" t="s">
        <v>88</v>
      </c>
      <c r="U28" s="225">
        <v>0</v>
      </c>
      <c r="V28" s="225">
        <f>ROUND(E28*U28,2)</f>
        <v>0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89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40">
        <v>17</v>
      </c>
      <c r="B29" s="241" t="s">
        <v>127</v>
      </c>
      <c r="C29" s="249" t="s">
        <v>128</v>
      </c>
      <c r="D29" s="242" t="s">
        <v>86</v>
      </c>
      <c r="E29" s="243">
        <v>1</v>
      </c>
      <c r="F29" s="244"/>
      <c r="G29" s="245">
        <f>ROUND(E29*F29,2)</f>
        <v>0</v>
      </c>
      <c r="H29" s="226"/>
      <c r="I29" s="225">
        <f>ROUND(E29*H29,2)</f>
        <v>0</v>
      </c>
      <c r="J29" s="226"/>
      <c r="K29" s="225">
        <f>ROUND(E29*J29,2)</f>
        <v>0</v>
      </c>
      <c r="L29" s="225">
        <v>21</v>
      </c>
      <c r="M29" s="225">
        <f>G29*(1+L29/100)</f>
        <v>0</v>
      </c>
      <c r="N29" s="225">
        <v>0</v>
      </c>
      <c r="O29" s="225">
        <f>ROUND(E29*N29,2)</f>
        <v>0</v>
      </c>
      <c r="P29" s="225">
        <v>0</v>
      </c>
      <c r="Q29" s="225">
        <f>ROUND(E29*P29,2)</f>
        <v>0</v>
      </c>
      <c r="R29" s="225"/>
      <c r="S29" s="225" t="s">
        <v>87</v>
      </c>
      <c r="T29" s="225" t="s">
        <v>88</v>
      </c>
      <c r="U29" s="225">
        <v>0</v>
      </c>
      <c r="V29" s="225">
        <f>ROUND(E29*U29,2)</f>
        <v>0</v>
      </c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109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40">
        <v>18</v>
      </c>
      <c r="B30" s="241" t="s">
        <v>129</v>
      </c>
      <c r="C30" s="249" t="s">
        <v>130</v>
      </c>
      <c r="D30" s="242" t="s">
        <v>86</v>
      </c>
      <c r="E30" s="243">
        <v>2</v>
      </c>
      <c r="F30" s="244"/>
      <c r="G30" s="245">
        <f>ROUND(E30*F30,2)</f>
        <v>0</v>
      </c>
      <c r="H30" s="226"/>
      <c r="I30" s="225">
        <f>ROUND(E30*H30,2)</f>
        <v>0</v>
      </c>
      <c r="J30" s="226"/>
      <c r="K30" s="225">
        <f>ROUND(E30*J30,2)</f>
        <v>0</v>
      </c>
      <c r="L30" s="225">
        <v>21</v>
      </c>
      <c r="M30" s="225">
        <f>G30*(1+L30/100)</f>
        <v>0</v>
      </c>
      <c r="N30" s="225">
        <v>0</v>
      </c>
      <c r="O30" s="225">
        <f>ROUND(E30*N30,2)</f>
        <v>0</v>
      </c>
      <c r="P30" s="225">
        <v>0</v>
      </c>
      <c r="Q30" s="225">
        <f>ROUND(E30*P30,2)</f>
        <v>0</v>
      </c>
      <c r="R30" s="225"/>
      <c r="S30" s="225" t="s">
        <v>105</v>
      </c>
      <c r="T30" s="225" t="s">
        <v>88</v>
      </c>
      <c r="U30" s="225">
        <v>0</v>
      </c>
      <c r="V30" s="225">
        <f>ROUND(E30*U30,2)</f>
        <v>0</v>
      </c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89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34">
        <v>19</v>
      </c>
      <c r="B31" s="235" t="s">
        <v>131</v>
      </c>
      <c r="C31" s="250" t="s">
        <v>132</v>
      </c>
      <c r="D31" s="236" t="s">
        <v>133</v>
      </c>
      <c r="E31" s="237">
        <v>72</v>
      </c>
      <c r="F31" s="238"/>
      <c r="G31" s="239">
        <f>ROUND(E31*F31,2)</f>
        <v>0</v>
      </c>
      <c r="H31" s="226"/>
      <c r="I31" s="225">
        <f>ROUND(E31*H31,2)</f>
        <v>0</v>
      </c>
      <c r="J31" s="226"/>
      <c r="K31" s="225">
        <f>ROUND(E31*J31,2)</f>
        <v>0</v>
      </c>
      <c r="L31" s="225">
        <v>21</v>
      </c>
      <c r="M31" s="225">
        <f>G31*(1+L31/100)</f>
        <v>0</v>
      </c>
      <c r="N31" s="225">
        <v>0</v>
      </c>
      <c r="O31" s="225">
        <f>ROUND(E31*N31,2)</f>
        <v>0</v>
      </c>
      <c r="P31" s="225">
        <v>0</v>
      </c>
      <c r="Q31" s="225">
        <f>ROUND(E31*P31,2)</f>
        <v>0</v>
      </c>
      <c r="R31" s="225"/>
      <c r="S31" s="225" t="s">
        <v>105</v>
      </c>
      <c r="T31" s="225" t="s">
        <v>88</v>
      </c>
      <c r="U31" s="225">
        <v>0</v>
      </c>
      <c r="V31" s="225">
        <f>ROUND(E31*U31,2)</f>
        <v>0</v>
      </c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89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x14ac:dyDescent="0.2">
      <c r="A32" s="5"/>
      <c r="B32" s="6"/>
      <c r="C32" s="252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E32">
        <v>15</v>
      </c>
      <c r="AF32">
        <v>21</v>
      </c>
    </row>
    <row r="33" spans="1:33" x14ac:dyDescent="0.2">
      <c r="A33" s="209"/>
      <c r="B33" s="210" t="s">
        <v>31</v>
      </c>
      <c r="C33" s="253"/>
      <c r="D33" s="211"/>
      <c r="E33" s="212"/>
      <c r="F33" s="212"/>
      <c r="G33" s="247">
        <f>G8+G18</f>
        <v>0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AE33">
        <f>SUMIF(L7:L31,AE32,G7:G31)</f>
        <v>0</v>
      </c>
      <c r="AF33">
        <f>SUMIF(L7:L31,AF32,G7:G31)</f>
        <v>0</v>
      </c>
      <c r="AG33" t="s">
        <v>134</v>
      </c>
    </row>
    <row r="34" spans="1:33" x14ac:dyDescent="0.2">
      <c r="A34" s="5"/>
      <c r="B34" s="6"/>
      <c r="C34" s="252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5"/>
      <c r="B35" s="6"/>
      <c r="C35" s="252"/>
      <c r="D35" s="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13" t="s">
        <v>135</v>
      </c>
      <c r="B36" s="213"/>
      <c r="C36" s="254"/>
      <c r="D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214"/>
      <c r="B37" s="215"/>
      <c r="C37" s="255"/>
      <c r="D37" s="215"/>
      <c r="E37" s="215"/>
      <c r="F37" s="215"/>
      <c r="G37" s="216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AG37" t="s">
        <v>136</v>
      </c>
    </row>
    <row r="38" spans="1:33" x14ac:dyDescent="0.2">
      <c r="A38" s="217"/>
      <c r="B38" s="218"/>
      <c r="C38" s="256"/>
      <c r="D38" s="218"/>
      <c r="E38" s="218"/>
      <c r="F38" s="218"/>
      <c r="G38" s="219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 x14ac:dyDescent="0.2">
      <c r="A39" s="217"/>
      <c r="B39" s="218"/>
      <c r="C39" s="256"/>
      <c r="D39" s="218"/>
      <c r="E39" s="218"/>
      <c r="F39" s="218"/>
      <c r="G39" s="219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 x14ac:dyDescent="0.2">
      <c r="A40" s="217"/>
      <c r="B40" s="218"/>
      <c r="C40" s="256"/>
      <c r="D40" s="218"/>
      <c r="E40" s="218"/>
      <c r="F40" s="218"/>
      <c r="G40" s="219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33" x14ac:dyDescent="0.2">
      <c r="A41" s="220"/>
      <c r="B41" s="221"/>
      <c r="C41" s="257"/>
      <c r="D41" s="221"/>
      <c r="E41" s="221"/>
      <c r="F41" s="221"/>
      <c r="G41" s="222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33" x14ac:dyDescent="0.2">
      <c r="A42" s="5"/>
      <c r="B42" s="6"/>
      <c r="C42" s="252"/>
      <c r="D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33" x14ac:dyDescent="0.2">
      <c r="C43" s="258"/>
      <c r="D43" s="190"/>
      <c r="AG43" t="s">
        <v>137</v>
      </c>
    </row>
    <row r="44" spans="1:33" x14ac:dyDescent="0.2">
      <c r="D44" s="190"/>
    </row>
    <row r="45" spans="1:33" x14ac:dyDescent="0.2">
      <c r="D45" s="190"/>
    </row>
    <row r="46" spans="1:33" x14ac:dyDescent="0.2">
      <c r="D46" s="190"/>
    </row>
    <row r="47" spans="1:33" x14ac:dyDescent="0.2">
      <c r="D47" s="190"/>
    </row>
    <row r="48" spans="1:33" x14ac:dyDescent="0.2">
      <c r="D48" s="190"/>
    </row>
    <row r="49" spans="4:4" x14ac:dyDescent="0.2">
      <c r="D49" s="190"/>
    </row>
    <row r="50" spans="4:4" x14ac:dyDescent="0.2">
      <c r="D50" s="190"/>
    </row>
    <row r="51" spans="4:4" x14ac:dyDescent="0.2">
      <c r="D51" s="190"/>
    </row>
    <row r="52" spans="4:4" x14ac:dyDescent="0.2">
      <c r="D52" s="190"/>
    </row>
    <row r="53" spans="4:4" x14ac:dyDescent="0.2">
      <c r="D53" s="190"/>
    </row>
    <row r="54" spans="4:4" x14ac:dyDescent="0.2">
      <c r="D54" s="190"/>
    </row>
    <row r="55" spans="4:4" x14ac:dyDescent="0.2">
      <c r="D55" s="190"/>
    </row>
    <row r="56" spans="4:4" x14ac:dyDescent="0.2">
      <c r="D56" s="190"/>
    </row>
    <row r="57" spans="4:4" x14ac:dyDescent="0.2">
      <c r="D57" s="190"/>
    </row>
    <row r="58" spans="4:4" x14ac:dyDescent="0.2">
      <c r="D58" s="190"/>
    </row>
    <row r="59" spans="4:4" x14ac:dyDescent="0.2">
      <c r="D59" s="190"/>
    </row>
    <row r="60" spans="4:4" x14ac:dyDescent="0.2">
      <c r="D60" s="190"/>
    </row>
    <row r="61" spans="4:4" x14ac:dyDescent="0.2">
      <c r="D61" s="190"/>
    </row>
    <row r="62" spans="4:4" x14ac:dyDescent="0.2">
      <c r="D62" s="190"/>
    </row>
    <row r="63" spans="4:4" x14ac:dyDescent="0.2">
      <c r="D63" s="190"/>
    </row>
    <row r="64" spans="4:4" x14ac:dyDescent="0.2">
      <c r="D64" s="190"/>
    </row>
    <row r="65" spans="4:4" x14ac:dyDescent="0.2">
      <c r="D65" s="190"/>
    </row>
    <row r="66" spans="4:4" x14ac:dyDescent="0.2">
      <c r="D66" s="190"/>
    </row>
    <row r="67" spans="4:4" x14ac:dyDescent="0.2">
      <c r="D67" s="190"/>
    </row>
    <row r="68" spans="4:4" x14ac:dyDescent="0.2">
      <c r="D68" s="190"/>
    </row>
    <row r="69" spans="4:4" x14ac:dyDescent="0.2">
      <c r="D69" s="190"/>
    </row>
    <row r="70" spans="4:4" x14ac:dyDescent="0.2">
      <c r="D70" s="190"/>
    </row>
    <row r="71" spans="4:4" x14ac:dyDescent="0.2">
      <c r="D71" s="190"/>
    </row>
    <row r="72" spans="4:4" x14ac:dyDescent="0.2">
      <c r="D72" s="190"/>
    </row>
    <row r="73" spans="4:4" x14ac:dyDescent="0.2">
      <c r="D73" s="190"/>
    </row>
    <row r="74" spans="4:4" x14ac:dyDescent="0.2">
      <c r="D74" s="190"/>
    </row>
    <row r="75" spans="4:4" x14ac:dyDescent="0.2">
      <c r="D75" s="190"/>
    </row>
    <row r="76" spans="4:4" x14ac:dyDescent="0.2">
      <c r="D76" s="190"/>
    </row>
    <row r="77" spans="4:4" x14ac:dyDescent="0.2">
      <c r="D77" s="190"/>
    </row>
    <row r="78" spans="4:4" x14ac:dyDescent="0.2">
      <c r="D78" s="190"/>
    </row>
    <row r="79" spans="4:4" x14ac:dyDescent="0.2">
      <c r="D79" s="190"/>
    </row>
    <row r="80" spans="4:4" x14ac:dyDescent="0.2">
      <c r="D80" s="190"/>
    </row>
    <row r="81" spans="4:4" x14ac:dyDescent="0.2">
      <c r="D81" s="190"/>
    </row>
    <row r="82" spans="4:4" x14ac:dyDescent="0.2">
      <c r="D82" s="190"/>
    </row>
    <row r="83" spans="4:4" x14ac:dyDescent="0.2">
      <c r="D83" s="190"/>
    </row>
    <row r="84" spans="4:4" x14ac:dyDescent="0.2">
      <c r="D84" s="190"/>
    </row>
    <row r="85" spans="4:4" x14ac:dyDescent="0.2">
      <c r="D85" s="190"/>
    </row>
    <row r="86" spans="4:4" x14ac:dyDescent="0.2">
      <c r="D86" s="190"/>
    </row>
    <row r="87" spans="4:4" x14ac:dyDescent="0.2">
      <c r="D87" s="190"/>
    </row>
    <row r="88" spans="4:4" x14ac:dyDescent="0.2">
      <c r="D88" s="190"/>
    </row>
    <row r="89" spans="4:4" x14ac:dyDescent="0.2">
      <c r="D89" s="190"/>
    </row>
    <row r="90" spans="4:4" x14ac:dyDescent="0.2">
      <c r="D90" s="190"/>
    </row>
    <row r="91" spans="4:4" x14ac:dyDescent="0.2">
      <c r="D91" s="190"/>
    </row>
    <row r="92" spans="4:4" x14ac:dyDescent="0.2">
      <c r="D92" s="190"/>
    </row>
    <row r="93" spans="4:4" x14ac:dyDescent="0.2">
      <c r="D93" s="190"/>
    </row>
    <row r="94" spans="4:4" x14ac:dyDescent="0.2">
      <c r="D94" s="190"/>
    </row>
    <row r="95" spans="4:4" x14ac:dyDescent="0.2">
      <c r="D95" s="190"/>
    </row>
    <row r="96" spans="4:4" x14ac:dyDescent="0.2">
      <c r="D96" s="190"/>
    </row>
    <row r="97" spans="4:4" x14ac:dyDescent="0.2">
      <c r="D97" s="190"/>
    </row>
    <row r="98" spans="4:4" x14ac:dyDescent="0.2">
      <c r="D98" s="190"/>
    </row>
    <row r="99" spans="4:4" x14ac:dyDescent="0.2">
      <c r="D99" s="190"/>
    </row>
    <row r="100" spans="4:4" x14ac:dyDescent="0.2">
      <c r="D100" s="190"/>
    </row>
    <row r="101" spans="4:4" x14ac:dyDescent="0.2">
      <c r="D101" s="190"/>
    </row>
    <row r="102" spans="4:4" x14ac:dyDescent="0.2">
      <c r="D102" s="190"/>
    </row>
    <row r="103" spans="4:4" x14ac:dyDescent="0.2">
      <c r="D103" s="190"/>
    </row>
    <row r="104" spans="4:4" x14ac:dyDescent="0.2">
      <c r="D104" s="190"/>
    </row>
    <row r="105" spans="4:4" x14ac:dyDescent="0.2">
      <c r="D105" s="190"/>
    </row>
    <row r="106" spans="4:4" x14ac:dyDescent="0.2">
      <c r="D106" s="190"/>
    </row>
    <row r="107" spans="4:4" x14ac:dyDescent="0.2">
      <c r="D107" s="190"/>
    </row>
    <row r="108" spans="4:4" x14ac:dyDescent="0.2">
      <c r="D108" s="190"/>
    </row>
    <row r="109" spans="4:4" x14ac:dyDescent="0.2">
      <c r="D109" s="190"/>
    </row>
    <row r="110" spans="4:4" x14ac:dyDescent="0.2">
      <c r="D110" s="190"/>
    </row>
    <row r="111" spans="4:4" x14ac:dyDescent="0.2">
      <c r="D111" s="190"/>
    </row>
    <row r="112" spans="4:4" x14ac:dyDescent="0.2">
      <c r="D112" s="190"/>
    </row>
    <row r="113" spans="4:4" x14ac:dyDescent="0.2">
      <c r="D113" s="190"/>
    </row>
    <row r="114" spans="4:4" x14ac:dyDescent="0.2">
      <c r="D114" s="190"/>
    </row>
    <row r="115" spans="4:4" x14ac:dyDescent="0.2">
      <c r="D115" s="190"/>
    </row>
    <row r="116" spans="4:4" x14ac:dyDescent="0.2">
      <c r="D116" s="190"/>
    </row>
    <row r="117" spans="4:4" x14ac:dyDescent="0.2">
      <c r="D117" s="190"/>
    </row>
    <row r="118" spans="4:4" x14ac:dyDescent="0.2">
      <c r="D118" s="190"/>
    </row>
    <row r="119" spans="4:4" x14ac:dyDescent="0.2">
      <c r="D119" s="190"/>
    </row>
    <row r="120" spans="4:4" x14ac:dyDescent="0.2">
      <c r="D120" s="190"/>
    </row>
    <row r="121" spans="4:4" x14ac:dyDescent="0.2">
      <c r="D121" s="190"/>
    </row>
    <row r="122" spans="4:4" x14ac:dyDescent="0.2">
      <c r="D122" s="190"/>
    </row>
    <row r="123" spans="4:4" x14ac:dyDescent="0.2">
      <c r="D123" s="190"/>
    </row>
    <row r="124" spans="4:4" x14ac:dyDescent="0.2">
      <c r="D124" s="190"/>
    </row>
    <row r="125" spans="4:4" x14ac:dyDescent="0.2">
      <c r="D125" s="190"/>
    </row>
    <row r="126" spans="4:4" x14ac:dyDescent="0.2">
      <c r="D126" s="190"/>
    </row>
    <row r="127" spans="4:4" x14ac:dyDescent="0.2">
      <c r="D127" s="190"/>
    </row>
    <row r="128" spans="4:4" x14ac:dyDescent="0.2">
      <c r="D128" s="190"/>
    </row>
    <row r="129" spans="4:4" x14ac:dyDescent="0.2">
      <c r="D129" s="190"/>
    </row>
    <row r="130" spans="4:4" x14ac:dyDescent="0.2">
      <c r="D130" s="190"/>
    </row>
    <row r="131" spans="4:4" x14ac:dyDescent="0.2">
      <c r="D131" s="190"/>
    </row>
    <row r="132" spans="4:4" x14ac:dyDescent="0.2">
      <c r="D132" s="190"/>
    </row>
    <row r="133" spans="4:4" x14ac:dyDescent="0.2">
      <c r="D133" s="190"/>
    </row>
    <row r="134" spans="4:4" x14ac:dyDescent="0.2">
      <c r="D134" s="190"/>
    </row>
    <row r="135" spans="4:4" x14ac:dyDescent="0.2">
      <c r="D135" s="190"/>
    </row>
    <row r="136" spans="4:4" x14ac:dyDescent="0.2">
      <c r="D136" s="190"/>
    </row>
    <row r="137" spans="4:4" x14ac:dyDescent="0.2">
      <c r="D137" s="190"/>
    </row>
    <row r="138" spans="4:4" x14ac:dyDescent="0.2">
      <c r="D138" s="190"/>
    </row>
    <row r="139" spans="4:4" x14ac:dyDescent="0.2">
      <c r="D139" s="190"/>
    </row>
    <row r="140" spans="4:4" x14ac:dyDescent="0.2">
      <c r="D140" s="190"/>
    </row>
    <row r="141" spans="4:4" x14ac:dyDescent="0.2">
      <c r="D141" s="190"/>
    </row>
    <row r="142" spans="4:4" x14ac:dyDescent="0.2">
      <c r="D142" s="190"/>
    </row>
    <row r="143" spans="4:4" x14ac:dyDescent="0.2">
      <c r="D143" s="190"/>
    </row>
    <row r="144" spans="4:4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C787" sheet="1"/>
  <mergeCells count="9">
    <mergeCell ref="A1:G1"/>
    <mergeCell ref="C2:G2"/>
    <mergeCell ref="C3:G3"/>
    <mergeCell ref="C4:G4"/>
    <mergeCell ref="A36:C36"/>
    <mergeCell ref="A37:G41"/>
    <mergeCell ref="C15:G15"/>
    <mergeCell ref="C17:G17"/>
    <mergeCell ref="C24:G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OVN 001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'OVN 001 Naklady'!Názvy_tisku</vt:lpstr>
      <vt:lpstr>oadresa</vt:lpstr>
      <vt:lpstr>Stavba!Objednatel</vt:lpstr>
      <vt:lpstr>Stavba!Objekt</vt:lpstr>
      <vt:lpstr>'OVN 001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2018-04-23T03:57:19Z</dcterms:modified>
</cp:coreProperties>
</file>